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G:\SFA 2019\INFORME SEGUNDO TRIMESTRE 2019\INFORME SEGUNDO TRIMESTRE 2019 Archivos\DATOS ABIERTOS\"/>
    </mc:Choice>
  </mc:AlternateContent>
  <xr:revisionPtr revIDLastSave="0" documentId="13_ncr:40009_{717165F2-E81E-43D7-B1D3-4ED5BCB935F1}" xr6:coauthVersionLast="43" xr6:coauthVersionMax="43" xr10:uidLastSave="{00000000-0000-0000-0000-000000000000}"/>
  <bookViews>
    <workbookView xWindow="2250" yWindow="795" windowWidth="15000" windowHeight="10725" tabRatio="500"/>
  </bookViews>
  <sheets>
    <sheet name="Hoja1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Hoja1!$B$2:$I$39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2" l="1"/>
  <c r="G22" i="2"/>
  <c r="G24" i="2"/>
  <c r="G20" i="2"/>
  <c r="H20" i="2" s="1"/>
  <c r="G18" i="2"/>
  <c r="H18" i="2" s="1"/>
  <c r="G16" i="2"/>
  <c r="H16" i="2" s="1"/>
  <c r="I16" i="2" s="1"/>
  <c r="G14" i="2"/>
  <c r="H14" i="2" s="1"/>
  <c r="I14" i="2" s="1"/>
  <c r="G10" i="2"/>
  <c r="H10" i="2" s="1"/>
  <c r="E20" i="2"/>
  <c r="E18" i="2"/>
  <c r="E14" i="2"/>
  <c r="D22" i="2"/>
  <c r="F22" i="2" s="1"/>
  <c r="D20" i="2"/>
  <c r="F20" i="2" s="1"/>
  <c r="D18" i="2"/>
  <c r="F18" i="2" s="1"/>
  <c r="D16" i="2"/>
  <c r="F16" i="2" s="1"/>
  <c r="D10" i="2"/>
  <c r="F10" i="2" s="1"/>
  <c r="H26" i="2"/>
  <c r="I26" i="2"/>
  <c r="F26" i="2"/>
  <c r="H28" i="2"/>
  <c r="H24" i="2"/>
  <c r="I24" i="2"/>
  <c r="H12" i="2"/>
  <c r="D28" i="2"/>
  <c r="F28" i="2"/>
  <c r="E24" i="2"/>
  <c r="I28" i="2" l="1"/>
  <c r="E30" i="2"/>
  <c r="I20" i="2"/>
  <c r="I10" i="2"/>
  <c r="I18" i="2"/>
  <c r="G30" i="2"/>
  <c r="F14" i="2"/>
  <c r="F30" i="2" s="1"/>
  <c r="K32" i="2" s="1"/>
  <c r="F24" i="2"/>
  <c r="H22" i="2"/>
  <c r="I22" i="2" s="1"/>
  <c r="D30" i="2"/>
  <c r="H30" i="2" l="1"/>
  <c r="I30" i="2" s="1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<sst xmlns="http://schemas.openxmlformats.org/spreadsheetml/2006/main" count="33" uniqueCount="33">
  <si>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</si>
  <si>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ESTADO ANALITICO DE INGRESOS</t>
  </si>
  <si>
    <t>(Pesos)</t>
  </si>
  <si>
    <t xml:space="preserve">
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</si>
  <si>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</si>
  <si>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</si>
  <si>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</si>
  <si>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</si>
  <si>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</si>
  <si>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</si>
  <si>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</si>
  <si>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C.P. SALVADOR AGUIRRE ROMERO</t>
  </si>
  <si>
    <t>DIRECTOR DE CONTABILIDAD</t>
  </si>
  <si>
    <t>TOTAL</t>
  </si>
  <si>
    <t>INGRESOS POR VENTA DE BIENES Y SERVICIOS, PRESTACION DE SERVICIOS Y OTROS INGRESOS</t>
  </si>
  <si>
    <t>PARTICIPACIONES Y APORTACIONES,CONVENIOS, ONCENTIVOS DERIVADOS DE LA COLABORACION FICAL Y FONDOS DISTINTOS DE APORTACIONES</t>
  </si>
  <si>
    <t>TRANSFERENCIAS, ASIGNACIONES, SUBSIDIOS Y SUBVENCIONES, Y PENCIONES Y JUBILACIONES</t>
  </si>
  <si>
    <t>INGRESOS EXCEDENTES</t>
  </si>
  <si>
    <t>( 1 )</t>
  </si>
  <si>
    <t>( 3 = 1 + 2 )</t>
  </si>
  <si>
    <t>( 4 )</t>
  </si>
  <si>
    <t>( 5 )</t>
  </si>
  <si>
    <t>DIFERENCIA</t>
  </si>
  <si>
    <t xml:space="preserve"> RECAUDADOS
</t>
  </si>
  <si>
    <t xml:space="preserve"> DEVENGADOS
</t>
  </si>
  <si>
    <t xml:space="preserve">MODIFICADOS
</t>
  </si>
  <si>
    <t xml:space="preserve">AMPLIACIONES Y REDUCCIONES
</t>
  </si>
  <si>
    <t xml:space="preserve"> ESTIMADOS
</t>
  </si>
  <si>
    <t>INGRESOS</t>
  </si>
  <si>
    <t>( 6=5 + 1)</t>
  </si>
  <si>
    <t>( 2 )</t>
  </si>
  <si>
    <t>DEL 1 DE ENERO  AL  30 DE JUNIO DEL AÑO 2019</t>
  </si>
  <si>
    <t>Morelia Michoacán a 12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</si>
</sst>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5" formatCode="#,##0.00_ ;\-#,##0.00\ "/>
  </numFmts>
  <fonts count="9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7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6" fillId="0" borderId="0" applyFont="0" applyFill="0" applyBorder="0" applyAlignment="0" applyProtection="0">
      <alignment vertical="top"/>
    </xf>
  </cellStyleXfs>
  <cellXfs count="62">
    <xf numFmtId="0" fontId="0" fillId="0" borderId="0" xfId="0">
      <alignment vertical="top"/>
    </xf>
    <xf numFmtId="0" fontId="0" fillId="0" borderId="0" xfId="0" applyBorder="1">
      <alignment vertical="top"/>
    </xf>
    <xf numFmtId="0" fontId="1" fillId="0" borderId="0" xfId="0" applyFont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 readingOrder="1"/>
    </xf>
    <xf numFmtId="0" fontId="0" fillId="2" borderId="0" xfId="0" applyFill="1" applyBorder="1">
      <alignment vertical="top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4" fillId="2" borderId="1" xfId="0" applyNumberFormat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0" fillId="0" borderId="0" xfId="0" applyNumberFormat="1">
      <alignment vertical="top"/>
    </xf>
    <xf numFmtId="43" fontId="5" fillId="0" borderId="0" xfId="0" applyNumberFormat="1" applyFont="1" applyAlignment="1">
      <alignment horizontal="center" vertical="top" wrapText="1" readingOrder="1"/>
    </xf>
    <xf numFmtId="175" fontId="4" fillId="2" borderId="0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4" fillId="3" borderId="0" xfId="0" applyFont="1" applyFill="1" applyBorder="1" applyAlignment="1">
      <alignment horizontal="left" vertical="center"/>
    </xf>
    <xf numFmtId="43" fontId="4" fillId="3" borderId="0" xfId="0" applyNumberFormat="1" applyFont="1" applyFill="1" applyBorder="1" applyAlignment="1">
      <alignment vertical="center"/>
    </xf>
    <xf numFmtId="43" fontId="4" fillId="3" borderId="0" xfId="1" applyFont="1" applyFill="1" applyBorder="1" applyAlignment="1">
      <alignment vertical="center"/>
    </xf>
    <xf numFmtId="43" fontId="4" fillId="3" borderId="1" xfId="1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vertical="top"/>
    </xf>
    <xf numFmtId="43" fontId="4" fillId="3" borderId="0" xfId="0" applyNumberFormat="1" applyFont="1" applyFill="1" applyBorder="1" applyAlignment="1">
      <alignment vertical="top"/>
    </xf>
    <xf numFmtId="43" fontId="4" fillId="3" borderId="0" xfId="1" applyFont="1" applyFill="1" applyBorder="1" applyAlignment="1">
      <alignment vertical="top"/>
    </xf>
    <xf numFmtId="4" fontId="4" fillId="3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43" fontId="8" fillId="4" borderId="3" xfId="0" applyNumberFormat="1" applyFont="1" applyFill="1" applyBorder="1" applyAlignment="1">
      <alignment vertical="center"/>
    </xf>
    <xf numFmtId="4" fontId="4" fillId="3" borderId="0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175" fontId="4" fillId="2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top"/>
    </xf>
    <xf numFmtId="0" fontId="0" fillId="2" borderId="2" xfId="0" applyFill="1" applyBorder="1">
      <alignment vertical="top"/>
    </xf>
    <xf numFmtId="0" fontId="0" fillId="4" borderId="4" xfId="0" applyFill="1" applyBorder="1">
      <alignment vertical="top"/>
    </xf>
    <xf numFmtId="0" fontId="5" fillId="3" borderId="0" xfId="0" applyFont="1" applyFill="1" applyBorder="1" applyAlignment="1">
      <alignment horizontal="center" vertical="top" wrapText="1" readingOrder="1"/>
    </xf>
    <xf numFmtId="0" fontId="5" fillId="3" borderId="5" xfId="0" applyFont="1" applyFill="1" applyBorder="1" applyAlignment="1">
      <alignment horizontal="center" vertical="top" wrapText="1" readingOrder="1"/>
    </xf>
    <xf numFmtId="0" fontId="5" fillId="3" borderId="5" xfId="0" applyFont="1" applyFill="1" applyBorder="1" applyAlignment="1">
      <alignment vertical="top" wrapText="1" readingOrder="1"/>
    </xf>
    <xf numFmtId="0" fontId="5" fillId="3" borderId="6" xfId="0" applyFont="1" applyFill="1" applyBorder="1" applyAlignment="1">
      <alignment horizontal="center" vertical="center" wrapText="1" readingOrder="1"/>
    </xf>
    <xf numFmtId="49" fontId="5" fillId="3" borderId="7" xfId="0" applyNumberFormat="1" applyFont="1" applyFill="1" applyBorder="1" applyAlignment="1">
      <alignment horizontal="center" vertical="top" wrapText="1" readingOrder="1"/>
    </xf>
    <xf numFmtId="49" fontId="5" fillId="3" borderId="8" xfId="0" applyNumberFormat="1" applyFont="1" applyFill="1" applyBorder="1" applyAlignment="1">
      <alignment horizontal="center" vertical="top" wrapText="1" readingOrder="1"/>
    </xf>
    <xf numFmtId="0" fontId="5" fillId="3" borderId="8" xfId="0" applyFont="1" applyFill="1" applyBorder="1" applyAlignment="1">
      <alignment horizontal="center" vertical="top" wrapText="1" readingOrder="1"/>
    </xf>
    <xf numFmtId="43" fontId="5" fillId="0" borderId="0" xfId="0" applyNumberFormat="1" applyFont="1" applyAlignment="1">
      <alignment vertical="top" wrapText="1" readingOrder="1"/>
    </xf>
    <xf numFmtId="43" fontId="8" fillId="4" borderId="4" xfId="0" applyNumberFormat="1" applyFont="1" applyFill="1" applyBorder="1" applyAlignment="1">
      <alignment horizontal="left" vertical="center"/>
    </xf>
    <xf numFmtId="43" fontId="8" fillId="4" borderId="3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top" wrapText="1" readingOrder="1"/>
    </xf>
    <xf numFmtId="0" fontId="1" fillId="3" borderId="3" xfId="0" applyFont="1" applyFill="1" applyBorder="1" applyAlignment="1">
      <alignment horizontal="center" vertical="top" wrapText="1" readingOrder="1"/>
    </xf>
    <xf numFmtId="0" fontId="1" fillId="3" borderId="7" xfId="0" applyFont="1" applyFill="1" applyBorder="1" applyAlignment="1">
      <alignment horizontal="center" vertical="top" wrapText="1" readingOrder="1"/>
    </xf>
    <xf numFmtId="0" fontId="5" fillId="3" borderId="9" xfId="0" applyFont="1" applyFill="1" applyBorder="1" applyAlignment="1">
      <alignment horizontal="center" vertical="center" wrapText="1" readingOrder="1"/>
    </xf>
    <xf numFmtId="0" fontId="5" fillId="3" borderId="10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11" xfId="0" applyFont="1" applyFill="1" applyBorder="1" applyAlignment="1">
      <alignment horizontal="center" vertical="center" wrapText="1" readingOrder="1"/>
    </xf>
    <xf numFmtId="0" fontId="5" fillId="3" borderId="12" xfId="0" applyFont="1" applyFill="1" applyBorder="1" applyAlignment="1">
      <alignment horizontal="center" vertical="center" wrapText="1" readingOrder="1"/>
    </xf>
    <xf numFmtId="0" fontId="5" fillId="3" borderId="1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 readingOrder="1"/>
    </xf>
    <xf numFmtId="0" fontId="2" fillId="0" borderId="0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8" fillId="4" borderId="14" xfId="0" applyNumberFormat="1" applyFont="1" applyFill="1" applyBorder="1" applyAlignment="1">
      <alignment horizontal="center" vertical="center"/>
    </xf>
    <xf numFmtId="43" fontId="8" fillId="4" borderId="15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FCFC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123826</xdr:rowOff>
    </xdr:from>
    <xdr:to>
      <xdr:col>2</xdr:col>
      <xdr:colOff>990600</xdr:colOff>
      <xdr:row>5</xdr:row>
      <xdr:rowOff>133351</xdr:rowOff>
    </xdr:to>
    <xdr:pic>
      <xdr:nvPicPr>
        <xdr:cNvPr id="67773" name="Picture 1025">
          <a:extLst>
            <a:ext uri="{FF2B5EF4-FFF2-40B4-BE49-F238E27FC236}">
              <a16:creationId xmlns:a16="http://schemas.microsoft.com/office/drawing/2014/main" id="{B2A8D611-B7A5-4AB4-8F2C-1407F059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23826"/>
          <a:ext cx="7143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142876</xdr:colOff>
      <xdr:row>36</xdr:row>
      <xdr:rowOff>28576</xdr:rowOff>
    </xdr:from>
    <xdr:to>
      <xdr:col>3</xdr:col>
      <xdr:colOff>752475</xdr:colOff>
      <xdr:row>38</xdr:row>
      <xdr:rowOff>38100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F4CDDE22-1F9F-48F0-8666-DBE5FB888A55}"/>
            </a:ext>
          </a:extLst>
        </xdr:cNvPr>
        <xdr:cNvSpPr/>
      </xdr:nvSpPr>
      <xdr:spPr bwMode="auto">
        <a:xfrm>
          <a:off x="142876" y="7467601"/>
          <a:ext cx="3343274" cy="39052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100"/>
            <a:t>LIC. CARLOS MALDONADO MENDOZA</a:t>
          </a:r>
        </a:p>
        <a:p>
          <a:pPr algn="ctr"/>
          <a:r>
            <a:rPr lang="es-MX" sz="1100"/>
            <a:t>SECRETARIO DE FINANZAS Y ADMINISTRACION</a:t>
          </a:r>
        </a:p>
      </xdr:txBody>
    </xdr:sp>
    <xdr:clientData/>
  </xdr:twoCellAnchor>
  <xdr:twoCellAnchor>
    <xdr:from>
      <xdr:col>1</xdr:col>
      <xdr:colOff>304800</xdr:colOff>
      <xdr:row>36</xdr:row>
      <xdr:rowOff>9525</xdr:rowOff>
    </xdr:from>
    <xdr:to>
      <xdr:col>4</xdr:col>
      <xdr:colOff>28575</xdr:colOff>
      <xdr:row>36</xdr:row>
      <xdr:rowOff>28575</xdr:rowOff>
    </xdr:to>
    <xdr:cxnSp macro="">
      <xdr:nvCxnSpPr>
        <xdr:cNvPr id="67775" name="Conector recto 7">
          <a:extLst>
            <a:ext uri="{FF2B5EF4-FFF2-40B4-BE49-F238E27FC236}">
              <a16:creationId xmlns:a16="http://schemas.microsoft.com/office/drawing/2014/main" id="{534E1D45-1FE6-4030-B671-1528A982C989}"/>
            </a:ext>
          </a:extLst>
        </xdr:cNvPr>
        <xdr:cNvCxnSpPr>
          <a:cxnSpLocks noChangeShapeType="1"/>
        </xdr:cNvCxnSpPr>
      </xdr:nvCxnSpPr>
      <xdr:spPr bwMode="auto">
        <a:xfrm>
          <a:off x="304800" y="6619875"/>
          <a:ext cx="3629025" cy="19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533400</xdr:colOff>
      <xdr:row>36</xdr:row>
      <xdr:rowOff>19050</xdr:rowOff>
    </xdr:from>
    <xdr:to>
      <xdr:col>8</xdr:col>
      <xdr:colOff>447675</xdr:colOff>
      <xdr:row>36</xdr:row>
      <xdr:rowOff>28575</xdr:rowOff>
    </xdr:to>
    <xdr:cxnSp macro="">
      <xdr:nvCxnSpPr>
        <xdr:cNvPr id="67776" name="Conector recto 4">
          <a:extLst>
            <a:ext uri="{FF2B5EF4-FFF2-40B4-BE49-F238E27FC236}">
              <a16:creationId xmlns:a16="http://schemas.microsoft.com/office/drawing/2014/main" id="{5DC16AE3-B7FD-4AB0-B800-E5887FCFF149}"/>
            </a:ext>
          </a:extLst>
        </xdr:cNvPr>
        <xdr:cNvCxnSpPr>
          <a:cxnSpLocks noChangeShapeType="1"/>
        </xdr:cNvCxnSpPr>
      </xdr:nvCxnSpPr>
      <xdr:spPr bwMode="auto">
        <a:xfrm>
          <a:off x="6848475" y="6629400"/>
          <a:ext cx="2257425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FA%202019/INFORME%20SEGUNDO%20TRIMESTRE%202019/Ingresos/balanza%20a%20marzo%20de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FA%202019/INFORME%20SEGUNDO%20TRIMESTRE%202019/Ingresos/balanza%20a%20marzo%202019%203004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FA%202019/INFORME%20SEGUNDO%20TRIMESTRE%202019/Ingresos/balanza%20a%20junio%202019%2026072019%20def2dotrm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FA%202019/INFORME%20SEGUNDO%20TRIMESTRE%202019/Ingresos/EDO%20ANALIT%20DE%20ING%20POR%20fuente%20financ%20%20%20a%20dic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DE ING PERIOD"/>
      <sheetName val="26042018 1545"/>
      <sheetName val="Hoja2"/>
      <sheetName val="ing dev"/>
      <sheetName val="ING DEV PERIODO"/>
      <sheetName val="RES EST VS PERIODO"/>
      <sheetName val="est al periodo"/>
      <sheetName val="RES EST ANUAL"/>
      <sheetName val="EST ANUAL"/>
      <sheetName val="RES DEV-REC"/>
      <sheetName val="DEV-RECAUD"/>
      <sheetName val="MOD RAMO33"/>
      <sheetName val="MOD "/>
      <sheetName val="mod part"/>
      <sheetName val="REFRENDO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30">
          <cell r="E430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res ing enero-mzo"/>
      <sheetName val="analt ing enero mzo"/>
      <sheetName val="res comp est dev 1er trim"/>
      <sheetName val="ANALIC comp est 1er trim 2019"/>
      <sheetName val="res anual"/>
      <sheetName val="analit anual"/>
      <sheetName val="res anual para disciplina"/>
      <sheetName val="REFRENDO"/>
      <sheetName val="mod ramo33"/>
      <sheetName val="mod ramo 28 part"/>
      <sheetName val="m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E11">
            <v>1813286944</v>
          </cell>
        </row>
        <row r="13">
          <cell r="E13">
            <v>2296596622</v>
          </cell>
        </row>
        <row r="14">
          <cell r="E14">
            <v>33679107</v>
          </cell>
        </row>
        <row r="15">
          <cell r="E15">
            <v>34730971</v>
          </cell>
        </row>
        <row r="16">
          <cell r="E16">
            <v>23000000</v>
          </cell>
        </row>
        <row r="23">
          <cell r="E23">
            <v>88962850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res ing enero-mzo"/>
      <sheetName val="analt ing enero mzo"/>
      <sheetName val="res comp est dev 2DOtrim"/>
      <sheetName val="ANALIC comp est 2DO trim 2019"/>
      <sheetName val="res anual"/>
      <sheetName val="analit anual"/>
      <sheetName val="REFRENDO"/>
      <sheetName val="mod ramo33"/>
      <sheetName val="mod ramo 28 part"/>
      <sheetName val="mod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I11">
            <v>807113525.13000011</v>
          </cell>
        </row>
        <row r="12">
          <cell r="F12">
            <v>7202757.4699999997</v>
          </cell>
          <cell r="I12">
            <v>10878071.48</v>
          </cell>
        </row>
        <row r="13">
          <cell r="I13">
            <v>1232301434.8799999</v>
          </cell>
        </row>
        <row r="14">
          <cell r="F14">
            <v>9361021.9600000009</v>
          </cell>
          <cell r="I14">
            <v>136185636.58000001</v>
          </cell>
        </row>
        <row r="15">
          <cell r="F15">
            <v>122690295</v>
          </cell>
          <cell r="I15">
            <v>201272901.38000003</v>
          </cell>
        </row>
        <row r="16">
          <cell r="I16">
            <v>9697371.3200000003</v>
          </cell>
        </row>
        <row r="17">
          <cell r="E17">
            <v>65727284946</v>
          </cell>
          <cell r="F17">
            <v>2917242306.4499998</v>
          </cell>
          <cell r="I17">
            <v>35942879028.720001</v>
          </cell>
        </row>
        <row r="23">
          <cell r="I23">
            <v>24368502.84</v>
          </cell>
        </row>
      </sheetData>
      <sheetData sheetId="7">
        <row r="496">
          <cell r="J496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>
        <row r="31">
          <cell r="F31">
            <v>73074037820.880005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2"/>
  <sheetViews>
    <sheetView showGridLines="0" tabSelected="1" topLeftCell="D26" zoomScaleNormal="100" workbookViewId="0">
      <selection sqref="A1:J39"/>
    </sheetView>
  </sheetViews>
  <sheetFormatPr baseColWidth="10" defaultRowHeight="12.75" x14ac:dyDescent="0.2"/>
  <cols>
    <col min="1" max="1" width="2.5703125" customWidth="1"/>
    <col min="2" max="2" width="6.28515625" customWidth="1"/>
    <col min="3" max="3" width="34.7109375" customWidth="1"/>
    <col min="4" max="5" width="17.5703125" bestFit="1" customWidth="1"/>
    <col min="6" max="6" width="18.5703125" bestFit="1" customWidth="1"/>
    <col min="7" max="8" width="17.5703125" bestFit="1" customWidth="1"/>
    <col min="9" max="9" width="15" customWidth="1"/>
    <col min="10" max="10" width="3" customWidth="1"/>
    <col min="11" max="11" width="17.5703125" bestFit="1" customWidth="1"/>
    <col min="12" max="12" width="13.85546875" bestFit="1" customWidth="1"/>
  </cols>
  <sheetData>
    <row r="2" spans="2:19" ht="13.5" customHeight="1" x14ac:dyDescent="0.2">
      <c r="C2" s="57" t="s">
        <v>0</v>
      </c>
      <c r="D2" s="57"/>
      <c r="E2" s="57"/>
      <c r="F2" s="57"/>
      <c r="G2" s="57"/>
      <c r="H2" s="57"/>
      <c r="I2" s="57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3.5" customHeight="1" x14ac:dyDescent="0.2">
      <c r="C3" s="57" t="s">
        <v>1</v>
      </c>
      <c r="D3" s="57"/>
      <c r="E3" s="57"/>
      <c r="F3" s="57"/>
      <c r="G3" s="57"/>
      <c r="H3" s="57"/>
      <c r="I3" s="57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2.75" customHeight="1" x14ac:dyDescent="0.2">
      <c r="C4" s="57" t="s">
        <v>31</v>
      </c>
      <c r="D4" s="57"/>
      <c r="E4" s="57"/>
      <c r="F4" s="57"/>
      <c r="G4" s="57"/>
      <c r="H4" s="57"/>
      <c r="I4" s="57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5.25" customHeight="1" x14ac:dyDescent="0.2"/>
    <row r="6" spans="2:19" ht="12.75" customHeight="1" x14ac:dyDescent="0.2">
      <c r="C6" s="58" t="s">
        <v>2</v>
      </c>
      <c r="D6" s="58"/>
      <c r="E6" s="58"/>
      <c r="F6" s="58"/>
      <c r="G6" s="58"/>
      <c r="H6" s="58"/>
      <c r="I6" s="58"/>
    </row>
    <row r="7" spans="2:19" ht="12.75" customHeight="1" x14ac:dyDescent="0.2">
      <c r="B7" s="50" t="s">
        <v>3</v>
      </c>
      <c r="C7" s="51"/>
      <c r="D7" s="47" t="s">
        <v>28</v>
      </c>
      <c r="E7" s="48"/>
      <c r="F7" s="48"/>
      <c r="G7" s="48"/>
      <c r="H7" s="48"/>
      <c r="I7" s="49"/>
    </row>
    <row r="8" spans="2:19" ht="39" customHeight="1" x14ac:dyDescent="0.2">
      <c r="B8" s="52"/>
      <c r="C8" s="53"/>
      <c r="D8" s="37" t="s">
        <v>27</v>
      </c>
      <c r="E8" s="38" t="s">
        <v>26</v>
      </c>
      <c r="F8" s="39" t="s">
        <v>25</v>
      </c>
      <c r="G8" s="40" t="s">
        <v>24</v>
      </c>
      <c r="H8" s="40" t="s">
        <v>23</v>
      </c>
      <c r="I8" s="40" t="s">
        <v>22</v>
      </c>
    </row>
    <row r="9" spans="2:19" ht="12" customHeight="1" x14ac:dyDescent="0.2">
      <c r="B9" s="54"/>
      <c r="C9" s="55"/>
      <c r="D9" s="41" t="s">
        <v>18</v>
      </c>
      <c r="E9" s="42" t="s">
        <v>30</v>
      </c>
      <c r="F9" s="43" t="s">
        <v>19</v>
      </c>
      <c r="G9" s="42" t="s">
        <v>20</v>
      </c>
      <c r="H9" s="42" t="s">
        <v>21</v>
      </c>
      <c r="I9" s="43" t="s">
        <v>29</v>
      </c>
    </row>
    <row r="10" spans="2:19" x14ac:dyDescent="0.2">
      <c r="B10" s="34"/>
      <c r="C10" s="8" t="s">
        <v>4</v>
      </c>
      <c r="D10" s="11">
        <f>'[2]res anual'!$E$11</f>
        <v>1813286944</v>
      </c>
      <c r="E10" s="11"/>
      <c r="F10" s="11">
        <f>D10+E10</f>
        <v>1813286944</v>
      </c>
      <c r="G10" s="11">
        <f>'[3]res anual'!$I$11</f>
        <v>807113525.13000011</v>
      </c>
      <c r="H10" s="11">
        <f>G10</f>
        <v>807113525.13000011</v>
      </c>
      <c r="I10" s="12">
        <f>H10-D10</f>
        <v>-1006173418.8699999</v>
      </c>
      <c r="K10" s="14"/>
      <c r="L10" s="14"/>
    </row>
    <row r="11" spans="2:19" ht="6.75" customHeight="1" x14ac:dyDescent="0.2">
      <c r="B11" s="35"/>
      <c r="C11" s="7"/>
      <c r="D11" s="9"/>
      <c r="E11" s="9"/>
      <c r="F11" s="9"/>
      <c r="G11" s="9"/>
      <c r="H11" s="9"/>
      <c r="I11" s="10"/>
    </row>
    <row r="12" spans="2:19" x14ac:dyDescent="0.2">
      <c r="B12" s="23"/>
      <c r="C12" s="18" t="s">
        <v>5</v>
      </c>
      <c r="D12" s="31">
        <v>0</v>
      </c>
      <c r="E12" s="31">
        <v>0</v>
      </c>
      <c r="F12" s="31">
        <v>0</v>
      </c>
      <c r="G12" s="31">
        <v>0</v>
      </c>
      <c r="H12" s="31">
        <f>G12</f>
        <v>0</v>
      </c>
      <c r="I12" s="32">
        <v>0</v>
      </c>
    </row>
    <row r="13" spans="2:19" ht="6" customHeight="1" x14ac:dyDescent="0.2">
      <c r="B13" s="35"/>
      <c r="C13" s="7"/>
      <c r="D13" s="9"/>
      <c r="E13" s="9"/>
      <c r="F13" s="9"/>
      <c r="G13" s="9"/>
      <c r="H13" s="9"/>
      <c r="I13" s="10"/>
      <c r="K13" s="14"/>
    </row>
    <row r="14" spans="2:19" x14ac:dyDescent="0.2">
      <c r="B14" s="34"/>
      <c r="C14" s="8" t="s">
        <v>6</v>
      </c>
      <c r="D14" s="16">
        <v>0</v>
      </c>
      <c r="E14" s="11">
        <f>'[3]res anual'!$F$12</f>
        <v>7202757.4699999997</v>
      </c>
      <c r="F14" s="11">
        <f>D14+E14</f>
        <v>7202757.4699999997</v>
      </c>
      <c r="G14" s="11">
        <f>'[3]res anual'!$I$12</f>
        <v>10878071.48</v>
      </c>
      <c r="H14" s="11">
        <f>G14</f>
        <v>10878071.48</v>
      </c>
      <c r="I14" s="12">
        <f>H14-D14</f>
        <v>10878071.48</v>
      </c>
    </row>
    <row r="15" spans="2:19" ht="5.25" customHeight="1" x14ac:dyDescent="0.2">
      <c r="B15" s="35"/>
      <c r="C15" s="7"/>
      <c r="D15" s="9"/>
      <c r="E15" s="9"/>
      <c r="F15" s="9"/>
      <c r="G15" s="9"/>
      <c r="H15" s="9"/>
      <c r="I15" s="10"/>
    </row>
    <row r="16" spans="2:19" x14ac:dyDescent="0.2">
      <c r="B16" s="23"/>
      <c r="C16" s="18" t="s">
        <v>7</v>
      </c>
      <c r="D16" s="19">
        <f>'[2]res anual'!$E$13</f>
        <v>2296596622</v>
      </c>
      <c r="E16" s="19"/>
      <c r="F16" s="20">
        <f>D16+E16</f>
        <v>2296596622</v>
      </c>
      <c r="G16" s="19">
        <f>'[3]res anual'!$I$13</f>
        <v>1232301434.8799999</v>
      </c>
      <c r="H16" s="20">
        <f>G16</f>
        <v>1232301434.8799999</v>
      </c>
      <c r="I16" s="21">
        <f>H16-D16</f>
        <v>-1064295187.1200001</v>
      </c>
      <c r="K16" s="14"/>
    </row>
    <row r="17" spans="2:15" ht="6" customHeight="1" x14ac:dyDescent="0.2">
      <c r="B17" s="35"/>
      <c r="C17" s="7"/>
      <c r="D17" s="9"/>
      <c r="E17" s="9"/>
      <c r="F17" s="9"/>
      <c r="G17" s="9"/>
      <c r="H17" s="9"/>
      <c r="I17" s="10"/>
    </row>
    <row r="18" spans="2:15" x14ac:dyDescent="0.2">
      <c r="B18" s="34"/>
      <c r="C18" s="8" t="s">
        <v>8</v>
      </c>
      <c r="D18" s="13">
        <f>'[2]res anual'!$E$14</f>
        <v>33679107</v>
      </c>
      <c r="E18" s="13">
        <f>'[3]res anual'!$F$14</f>
        <v>9361021.9600000009</v>
      </c>
      <c r="F18" s="13">
        <f>D18+E18</f>
        <v>43040128.960000001</v>
      </c>
      <c r="G18" s="13">
        <f>'[3]res anual'!$I$14</f>
        <v>136185636.58000001</v>
      </c>
      <c r="H18" s="13">
        <f>G18</f>
        <v>136185636.58000001</v>
      </c>
      <c r="I18" s="12">
        <f>H18-D18</f>
        <v>102506529.58000001</v>
      </c>
      <c r="K18" s="14"/>
    </row>
    <row r="19" spans="2:15" ht="6" customHeight="1" x14ac:dyDescent="0.2">
      <c r="B19" s="35"/>
      <c r="C19" s="7"/>
      <c r="D19" s="9"/>
      <c r="E19" s="9"/>
      <c r="F19" s="9"/>
      <c r="G19" s="9"/>
      <c r="H19" s="9"/>
      <c r="I19" s="10"/>
    </row>
    <row r="20" spans="2:15" x14ac:dyDescent="0.2">
      <c r="B20" s="23"/>
      <c r="C20" s="18" t="s">
        <v>9</v>
      </c>
      <c r="D20" s="20">
        <f>'[2]res anual'!$E$15</f>
        <v>34730971</v>
      </c>
      <c r="E20" s="20">
        <f>'[3]res anual'!$F$15</f>
        <v>122690295</v>
      </c>
      <c r="F20" s="20">
        <f>D20+E20</f>
        <v>157421266</v>
      </c>
      <c r="G20" s="20">
        <f>'[3]res anual'!$I$15</f>
        <v>201272901.38000003</v>
      </c>
      <c r="H20" s="20">
        <f>G20</f>
        <v>201272901.38000003</v>
      </c>
      <c r="I20" s="21">
        <f>H20-D20</f>
        <v>166541930.38000003</v>
      </c>
      <c r="K20" s="14"/>
    </row>
    <row r="21" spans="2:15" ht="6" customHeight="1" x14ac:dyDescent="0.2">
      <c r="B21" s="35"/>
      <c r="C21" s="7"/>
      <c r="D21" s="9"/>
      <c r="E21" s="9"/>
      <c r="F21" s="9"/>
      <c r="G21" s="9"/>
      <c r="H21" s="9"/>
      <c r="I21" s="10"/>
    </row>
    <row r="22" spans="2:15" ht="18" x14ac:dyDescent="0.2">
      <c r="B22" s="34"/>
      <c r="C22" s="28" t="s">
        <v>14</v>
      </c>
      <c r="D22" s="11">
        <f>'[2]res anual'!$E$16+'[2]res anual'!$E$23</f>
        <v>111962850</v>
      </c>
      <c r="E22" s="11"/>
      <c r="F22" s="11">
        <f>D22+E22</f>
        <v>111962850</v>
      </c>
      <c r="G22" s="11">
        <f>'[3]res anual'!$I$16+'[3]res anual'!$I$23-'[3]analit anual'!$J$496</f>
        <v>34065874.159999996</v>
      </c>
      <c r="H22" s="11">
        <f>G22</f>
        <v>34065874.159999996</v>
      </c>
      <c r="I22" s="12">
        <f>H22-D22</f>
        <v>-77896975.840000004</v>
      </c>
      <c r="K22" s="14"/>
      <c r="L22" s="14"/>
    </row>
    <row r="23" spans="2:15" ht="7.5" customHeight="1" x14ac:dyDescent="0.2">
      <c r="B23" s="35"/>
      <c r="C23" s="7"/>
      <c r="D23" s="9"/>
      <c r="E23" s="9"/>
      <c r="F23" s="9"/>
      <c r="G23" s="9"/>
      <c r="H23" s="9"/>
      <c r="I23" s="10"/>
    </row>
    <row r="24" spans="2:15" ht="27" x14ac:dyDescent="0.2">
      <c r="B24" s="23"/>
      <c r="C24" s="29" t="s">
        <v>15</v>
      </c>
      <c r="D24" s="19">
        <f>'[3]res anual'!$E$17</f>
        <v>65727284946</v>
      </c>
      <c r="E24" s="19">
        <f>'[3]res anual'!$F$17</f>
        <v>2917242306.4499998</v>
      </c>
      <c r="F24" s="20">
        <f>D24+E24</f>
        <v>68644527252.449997</v>
      </c>
      <c r="G24" s="19">
        <f>'[3]res anual'!$I$17</f>
        <v>35942879028.720001</v>
      </c>
      <c r="H24" s="19">
        <f>G24</f>
        <v>35942879028.720001</v>
      </c>
      <c r="I24" s="22">
        <f>H24-D24</f>
        <v>-29784405917.279999</v>
      </c>
      <c r="K24" s="14"/>
    </row>
    <row r="25" spans="2:15" ht="6" customHeight="1" x14ac:dyDescent="0.2">
      <c r="B25" s="35"/>
      <c r="C25" s="7"/>
      <c r="D25" s="9"/>
      <c r="E25" s="9"/>
      <c r="F25" s="9"/>
      <c r="G25" s="9"/>
      <c r="H25" s="9"/>
      <c r="I25" s="10"/>
      <c r="K25" s="14"/>
    </row>
    <row r="26" spans="2:15" ht="18" x14ac:dyDescent="0.2">
      <c r="B26" s="34"/>
      <c r="C26" s="28" t="s">
        <v>16</v>
      </c>
      <c r="D26" s="16">
        <v>0</v>
      </c>
      <c r="E26" s="16">
        <v>0</v>
      </c>
      <c r="F26" s="16">
        <f>D26+E26</f>
        <v>0</v>
      </c>
      <c r="G26" s="16">
        <v>0</v>
      </c>
      <c r="H26" s="16">
        <f>G26</f>
        <v>0</v>
      </c>
      <c r="I26" s="33">
        <f>H26-D26</f>
        <v>0</v>
      </c>
      <c r="K26" s="14"/>
      <c r="L26" s="14"/>
    </row>
    <row r="27" spans="2:15" ht="6" customHeight="1" x14ac:dyDescent="0.2">
      <c r="B27" s="35"/>
      <c r="C27" s="7"/>
      <c r="D27" s="9"/>
      <c r="E27" s="9"/>
      <c r="F27" s="9"/>
      <c r="G27" s="9"/>
      <c r="H27" s="9"/>
      <c r="I27" s="10"/>
    </row>
    <row r="28" spans="2:15" x14ac:dyDescent="0.2">
      <c r="B28" s="23"/>
      <c r="C28" s="18" t="s">
        <v>10</v>
      </c>
      <c r="D28" s="24">
        <f>'[1]EST ANUAL'!$E$430</f>
        <v>0</v>
      </c>
      <c r="E28" s="25"/>
      <c r="F28" s="26">
        <f>D28+E28</f>
        <v>0</v>
      </c>
      <c r="G28" s="26"/>
      <c r="H28" s="27">
        <f>G28</f>
        <v>0</v>
      </c>
      <c r="I28" s="22">
        <f>H28-D28</f>
        <v>0</v>
      </c>
    </row>
    <row r="29" spans="2:15" ht="3" customHeight="1" x14ac:dyDescent="0.2">
      <c r="B29" s="35"/>
      <c r="C29" s="7"/>
      <c r="D29" s="9"/>
      <c r="E29" s="9"/>
      <c r="F29" s="9"/>
      <c r="G29" s="9"/>
      <c r="H29" s="9"/>
      <c r="I29" s="10"/>
    </row>
    <row r="30" spans="2:15" x14ac:dyDescent="0.2">
      <c r="B30" s="36"/>
      <c r="C30" s="30" t="s">
        <v>13</v>
      </c>
      <c r="D30" s="30">
        <f>D10+D12+D14+D16+D18+D20+D22+D24+D26+D28</f>
        <v>70017541440</v>
      </c>
      <c r="E30" s="30">
        <f>E10+E12+E14+E16+E18+E20+E22+E24+E26+E28</f>
        <v>3056496380.8799996</v>
      </c>
      <c r="F30" s="30">
        <f>F10+F12+F14+F16+F18+F20+F22+F24+F26+F28</f>
        <v>73074037820.880005</v>
      </c>
      <c r="G30" s="30">
        <f>G10+G12+G14+G16+G18+G20+G22+G24+G26+G28</f>
        <v>38364696472.330002</v>
      </c>
      <c r="H30" s="30">
        <f>H10+H12+H14+H16+H18+H20+H22+H24+H26+H28</f>
        <v>38364696472.330002</v>
      </c>
      <c r="I30" s="60">
        <f>H30-D30</f>
        <v>-31652844967.669998</v>
      </c>
      <c r="K30" s="14"/>
    </row>
    <row r="31" spans="2:15" ht="12.75" customHeight="1" x14ac:dyDescent="0.2">
      <c r="D31" s="14"/>
      <c r="E31" s="14"/>
      <c r="F31" s="14"/>
      <c r="G31" s="45" t="s">
        <v>17</v>
      </c>
      <c r="H31" s="46"/>
      <c r="I31" s="61"/>
      <c r="J31" s="3"/>
      <c r="K31" s="44"/>
      <c r="L31" s="3"/>
      <c r="M31" s="3"/>
      <c r="N31" s="3"/>
      <c r="O31" s="3"/>
    </row>
    <row r="32" spans="2:15" ht="12.75" customHeight="1" x14ac:dyDescent="0.2">
      <c r="D32" s="14"/>
      <c r="E32" s="14"/>
      <c r="F32" s="14"/>
      <c r="G32" s="14"/>
      <c r="J32" s="3"/>
      <c r="K32" s="44">
        <f>F30-[4]Hoja2!$F$31</f>
        <v>0</v>
      </c>
      <c r="L32" s="3"/>
      <c r="M32" s="3"/>
      <c r="N32" s="3"/>
      <c r="O32" s="3"/>
    </row>
    <row r="33" spans="3:9" x14ac:dyDescent="0.2">
      <c r="D33" s="14"/>
      <c r="E33" s="14"/>
      <c r="F33" s="14"/>
      <c r="G33" s="59" t="s">
        <v>32</v>
      </c>
      <c r="H33" s="59"/>
      <c r="I33" s="59"/>
    </row>
    <row r="34" spans="3:9" x14ac:dyDescent="0.2">
      <c r="E34" s="14"/>
      <c r="F34" s="14"/>
      <c r="G34" s="15"/>
      <c r="H34" s="4"/>
      <c r="I34" s="4"/>
    </row>
    <row r="35" spans="3:9" x14ac:dyDescent="0.2">
      <c r="G35" s="15"/>
      <c r="H35" s="4"/>
      <c r="I35" s="4"/>
    </row>
    <row r="36" spans="3:9" x14ac:dyDescent="0.2">
      <c r="D36" s="1"/>
      <c r="G36" s="17"/>
      <c r="H36" s="17"/>
      <c r="I36" s="17"/>
    </row>
    <row r="37" spans="3:9" ht="15" x14ac:dyDescent="0.2">
      <c r="C37" s="5"/>
      <c r="D37" s="5"/>
      <c r="E37" s="5"/>
      <c r="G37" s="56" t="s">
        <v>11</v>
      </c>
      <c r="H37" s="56"/>
      <c r="I37" s="56"/>
    </row>
    <row r="38" spans="3:9" ht="15" x14ac:dyDescent="0.2">
      <c r="C38" s="6"/>
      <c r="D38" s="6"/>
      <c r="E38" s="6"/>
      <c r="G38" s="56" t="s">
        <v>12</v>
      </c>
      <c r="H38" s="56"/>
      <c r="I38" s="56"/>
    </row>
    <row r="41" spans="3:9" x14ac:dyDescent="0.2">
      <c r="D41" s="14"/>
    </row>
    <row r="42" spans="3:9" x14ac:dyDescent="0.2">
      <c r="E42" s="14"/>
      <c r="F42" s="14"/>
    </row>
  </sheetData>
  <mergeCells count="11">
    <mergeCell ref="I30:I31"/>
    <mergeCell ref="G31:H31"/>
    <mergeCell ref="D7:I7"/>
    <mergeCell ref="B7:C9"/>
    <mergeCell ref="G37:I37"/>
    <mergeCell ref="G38:I38"/>
    <mergeCell ref="C2:I2"/>
    <mergeCell ref="C3:I3"/>
    <mergeCell ref="C4:I4"/>
    <mergeCell ref="C6:I6"/>
    <mergeCell ref="G33:I33"/>
  </mergeCells>
  <pageMargins left="0.70866141732283472" right="0.70866141732283472" top="0.47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Aaguirre</cp:lastModifiedBy>
  <cp:lastPrinted>2019-08-09T00:20:49Z</cp:lastPrinted>
  <dcterms:created xsi:type="dcterms:W3CDTF">2017-08-04T05:39:45Z</dcterms:created>
  <dcterms:modified xsi:type="dcterms:W3CDTF">2019-08-09T00:20:58Z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55B19429B9ECC1563CDB4E8A5951F4B6B6A76EFA0F862792F2A389C69D3412888B97204E4F99296DCAF2F6812AA3364A8B6A4A8465B1C0CAF762583E457C86B5CBC88BA5423415912F0C28ABD5AC219726EDEAEE8C6440BFE494F880E4BF57E26283880CEEF99E1B0EA16FCE7A3AE147B9CC1B6961F7A44F28A4103E8263DAE</vt:lpwstr>
  </property>
  <property fmtid="{D5CDD505-2E9C-101B-9397-08002B2CF9AE}" pid="6" name="Business Objects Context Information4">
    <vt:lpwstr>9BEA2497F639C517C109DF9D3D8A72A06A11D7ED7919DC0FB36AD86A9F810E26977B36CD805811F7EE1CDFCE9C3F429D709931577284DCBAC6729103794A932EB6BD0B1CB2CFA6717DDD14A5FBB996C027AD7BD2E1B0457341DF4491F891A681E9443A734361CD07C3C85B968AA4B2781C480C131A4BF1DCCE0484255B1E266</vt:lpwstr>
  </property>
  <property fmtid="{D5CDD505-2E9C-101B-9397-08002B2CF9AE}" pid="7" name="Business Objects Context Information5">
    <vt:lpwstr>29C81B5BFF81AF9CC7D324BC4322DF59D9D32FD3A56BCA5F352EA310CEC1BA4B5D63E10CDEC28FAA1750BCAC94F4022A6DC8086AC25235C2A8109B7CB14F026CA3C1AEE604F68EF37946DAF6458DA909CE16EF48D51B3F51BFF4E0CFE94124ED82096E6A70F44FF1E00AE97A5BCDAB4AB687AB904BE461EC9AEDBA218610577</vt:lpwstr>
  </property>
  <property fmtid="{D5CDD505-2E9C-101B-9397-08002B2CF9AE}" pid="8" name="Business Objects Context Information6">
    <vt:lpwstr>B763CE21A4BA3225E991826394CCA99406F6D449B980425FFFA8472F240A1BFAC0179D16CCCD06B007BF4CC56C9AE0A24E787804C5F59DC0CA690B5F64B69A486D8AEA55</vt:lpwstr>
  </property>
</Properties>
</file>